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<sst xmlns="http://schemas.openxmlformats.org/spreadsheetml/2006/main" count="870" uniqueCount="149">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</sst>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81608.36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864733.88</v>
      </c>
      <c r="E7" s="40"/>
    </row>
    <row r="8" spans="2:5" ht="15" thickBot="1">
      <c r="B8" s="9"/>
      <c r="C8" s="6" t="s">
        <v>7</v>
      </c>
      <c r="D8" s="41"/>
      <c r="E8" s="42">
        <v>486.24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6465371.8900000015</v>
      </c>
      <c r="E18" s="45">
        <v>6706799.420000001</v>
      </c>
    </row>
    <row r="19" spans="2:5" ht="14.25">
      <c r="B19" s="13">
        <v>20102</v>
      </c>
      <c r="C19" s="54" t="s">
        <v>21</v>
      </c>
      <c r="D19" s="39">
        <v>0</v>
      </c>
      <c r="E19" s="50">
        <v>0</v>
      </c>
    </row>
    <row r="20" spans="2:5" ht="14.25">
      <c r="B20" s="13">
        <v>20103</v>
      </c>
      <c r="C20" s="54" t="s">
        <v>22</v>
      </c>
      <c r="D20" s="39">
        <v>0</v>
      </c>
      <c r="E20" s="59">
        <v>10000</v>
      </c>
    </row>
    <row r="21" spans="2:5" ht="14.25">
      <c r="B21" s="13">
        <v>20104</v>
      </c>
      <c r="C21" s="54" t="s">
        <v>10</v>
      </c>
      <c r="D21" s="39">
        <v>1000</v>
      </c>
      <c r="E21" s="45">
        <v>0</v>
      </c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6466371.8900000015</v>
      </c>
      <c r="E23" s="51">
        <f>E18+E19+E20+E21+E22</f>
        <v>6716799.420000001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389567.33999999997</v>
      </c>
      <c r="E25" s="45">
        <v>333127.87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0.07</v>
      </c>
      <c r="E27" s="45">
        <v>0.02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144681.27000000002</v>
      </c>
      <c r="E29" s="50">
        <v>149367.40000000002</v>
      </c>
    </row>
    <row r="30" spans="2:5" ht="15" thickBot="1">
      <c r="B30" s="16">
        <v>30000</v>
      </c>
      <c r="C30" s="15" t="s">
        <v>32</v>
      </c>
      <c r="D30" s="48">
        <f>D25+D26+D27+D28+D29</f>
        <v>534248.6799999999</v>
      </c>
      <c r="E30" s="51">
        <f>E25+E26+E27+E28+E29</f>
        <v>482495.29000000004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3060.58</v>
      </c>
      <c r="E34" s="45">
        <v>3060.58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3060.58</v>
      </c>
      <c r="E37" s="51">
        <f>E32+E33+E34+E35+E36</f>
        <v>3060.58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5842703.58</v>
      </c>
      <c r="E51" s="62">
        <v>5842703.579999999</v>
      </c>
    </row>
    <row r="52" spans="2:5" ht="15" thickBot="1">
      <c r="B52" s="16">
        <v>70000</v>
      </c>
      <c r="C52" s="15" t="s">
        <v>58</v>
      </c>
      <c r="D52" s="48">
        <f>D51</f>
        <v>5842703.58</v>
      </c>
      <c r="E52" s="51">
        <f>E51</f>
        <v>5842703.579999999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617104.46</v>
      </c>
      <c r="E54" s="45">
        <v>617104.46</v>
      </c>
    </row>
    <row r="55" spans="2:5" ht="14.25">
      <c r="B55" s="13">
        <v>90200</v>
      </c>
      <c r="C55" s="54" t="s">
        <v>62</v>
      </c>
      <c r="D55" s="61">
        <v>4571.7</v>
      </c>
      <c r="E55" s="62">
        <v>4571.7</v>
      </c>
    </row>
    <row r="56" spans="2:5" ht="15" thickBot="1">
      <c r="B56" s="16">
        <v>90000</v>
      </c>
      <c r="C56" s="15" t="s">
        <v>63</v>
      </c>
      <c r="D56" s="48">
        <f>D54+D55</f>
        <v>621676.1599999999</v>
      </c>
      <c r="E56" s="51">
        <f>E54+E55</f>
        <v>621676.1599999999</v>
      </c>
    </row>
    <row r="57" spans="2:5" ht="15" thickBot="1" thickTop="1">
      <c r="B57" s="109" t="s">
        <v>64</v>
      </c>
      <c r="C57" s="110"/>
      <c r="D57" s="52">
        <f>D16+D23+D30+D37+D43+D49+D52+D56</f>
        <v>13468060.89</v>
      </c>
      <c r="E57" s="55">
        <f>E16+E23+E30+E37+E43+E49+E52+E56</f>
        <v>13666735.030000001</v>
      </c>
    </row>
    <row r="58" spans="2:5" ht="15" thickBot="1" thickTop="1">
      <c r="B58" s="109" t="s">
        <v>65</v>
      </c>
      <c r="C58" s="110"/>
      <c r="D58" s="52">
        <f>D57+D5+D6+D7+D8</f>
        <v>14414403.13</v>
      </c>
      <c r="E58" s="55">
        <f>E57+E5+E6+E7+E8</f>
        <v>13667221.270000001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381429.52</v>
      </c>
      <c r="E10" s="89">
        <v>75484.29</v>
      </c>
      <c r="F10" s="90">
        <v>381429.52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1758606.9300000002</v>
      </c>
      <c r="AL10" s="89">
        <v>5935.0599999999995</v>
      </c>
      <c r="AM10" s="90">
        <v>1759546.6099999996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2140036.45</v>
      </c>
      <c r="BW10" s="77">
        <f aca="true" t="shared" si="1" ref="BW10:BW19">E10+H10+K10+N10+Q10+T10+W10+Z10+AC10+AF10+AI10+AL10+AO10+AR10+AU10+AX10+BA10+BD10+BG10+BJ10+BM10+BP10+BS10</f>
        <v>81419.34999999999</v>
      </c>
      <c r="BX10" s="79">
        <f aca="true" t="shared" si="2" ref="BX10:BX19">F10+I10+L10+O10+R10+U10+X10+AA10+AD10+AG10+AJ10+AM10+AP10+AS10+AV10+AY10+BB10+BE10+BH10+BK10+BN10+BQ10+BT10</f>
        <v>2140976.13</v>
      </c>
    </row>
    <row r="11" spans="2:76" ht="14.25">
      <c r="B11" s="13">
        <v>102</v>
      </c>
      <c r="C11" s="25" t="s">
        <v>92</v>
      </c>
      <c r="D11" s="88">
        <v>25467.56</v>
      </c>
      <c r="E11" s="89">
        <v>4888.94</v>
      </c>
      <c r="F11" s="90">
        <v>25403.81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116567.54</v>
      </c>
      <c r="AL11" s="89">
        <v>415.18</v>
      </c>
      <c r="AM11" s="90">
        <v>117034.83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142035.1</v>
      </c>
      <c r="BW11" s="77">
        <f t="shared" si="1"/>
        <v>5304.12</v>
      </c>
      <c r="BX11" s="79">
        <f t="shared" si="2"/>
        <v>142438.64</v>
      </c>
    </row>
    <row r="12" spans="2:76" ht="14.25">
      <c r="B12" s="13">
        <v>103</v>
      </c>
      <c r="C12" s="25" t="s">
        <v>93</v>
      </c>
      <c r="D12" s="88">
        <v>106845.35</v>
      </c>
      <c r="E12" s="89">
        <v>0</v>
      </c>
      <c r="F12" s="90">
        <v>113621.37000000004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3221996.3300000015</v>
      </c>
      <c r="AL12" s="89">
        <v>0</v>
      </c>
      <c r="AM12" s="90">
        <v>3346683.7500000005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3328841.6800000016</v>
      </c>
      <c r="BW12" s="77">
        <f t="shared" si="1"/>
        <v>0</v>
      </c>
      <c r="BX12" s="79">
        <f t="shared" si="2"/>
        <v>3460305.1200000006</v>
      </c>
    </row>
    <row r="13" spans="2:76" ht="14.25">
      <c r="B13" s="13">
        <v>104</v>
      </c>
      <c r="C13" s="25" t="s">
        <v>19</v>
      </c>
      <c r="D13" s="88">
        <v>350</v>
      </c>
      <c r="E13" s="89">
        <v>0</v>
      </c>
      <c r="F13" s="90">
        <v>150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831973.44</v>
      </c>
      <c r="AL13" s="89">
        <v>0</v>
      </c>
      <c r="AM13" s="90">
        <v>1186701.2899999998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832323.44</v>
      </c>
      <c r="BW13" s="77">
        <f t="shared" si="1"/>
        <v>0</v>
      </c>
      <c r="BX13" s="79">
        <f t="shared" si="2"/>
        <v>1186851.2899999998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1200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1200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6738.08</v>
      </c>
      <c r="E18" s="89">
        <v>0</v>
      </c>
      <c r="F18" s="90">
        <v>11212.03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6738.08</v>
      </c>
      <c r="BW18" s="77">
        <f t="shared" si="1"/>
        <v>0</v>
      </c>
      <c r="BX18" s="79">
        <f t="shared" si="2"/>
        <v>11212.03</v>
      </c>
    </row>
    <row r="19" spans="2:76" ht="14.25">
      <c r="B19" s="13">
        <v>110</v>
      </c>
      <c r="C19" s="25" t="s">
        <v>98</v>
      </c>
      <c r="D19" s="88">
        <v>5250.4</v>
      </c>
      <c r="E19" s="89">
        <v>0</v>
      </c>
      <c r="F19" s="90">
        <v>5250.4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98577.39</v>
      </c>
      <c r="AL19" s="89">
        <v>0</v>
      </c>
      <c r="AM19" s="101">
        <v>98675.66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103827.79</v>
      </c>
      <c r="BW19" s="77">
        <f t="shared" si="1"/>
        <v>0</v>
      </c>
      <c r="BX19" s="79">
        <f t="shared" si="2"/>
        <v>103926.06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526080.91</v>
      </c>
      <c r="E20" s="78">
        <f t="shared" si="3"/>
        <v>80373.23</v>
      </c>
      <c r="F20" s="79">
        <f t="shared" si="3"/>
        <v>537067.1300000001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6027721.630000002</v>
      </c>
      <c r="AL20" s="78">
        <f t="shared" si="3"/>
        <v>6350.24</v>
      </c>
      <c r="AM20" s="77">
        <f t="shared" si="3"/>
        <v>6508642.140000001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1200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6555002.540000002</v>
      </c>
      <c r="BW20" s="77">
        <f>BW10+BW11+BW12+BW13+BW14+BW15+BW16+BW17+BW18+BW19</f>
        <v>86723.46999999999</v>
      </c>
      <c r="BX20" s="95">
        <f>BX10+BX11+BX12+BX13+BX14+BX15+BX16+BX17+BX18+BX19</f>
        <v>7045709.2700000005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4628.889999999999</v>
      </c>
      <c r="E24" s="89">
        <v>0</v>
      </c>
      <c r="F24" s="90">
        <v>7342.78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11890.2</v>
      </c>
      <c r="AL24" s="89">
        <v>0</v>
      </c>
      <c r="AM24" s="101">
        <v>12082.08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16519.09</v>
      </c>
      <c r="BW24" s="77">
        <f t="shared" si="4"/>
        <v>0</v>
      </c>
      <c r="BX24" s="79">
        <f t="shared" si="4"/>
        <v>19424.86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4628.889999999999</v>
      </c>
      <c r="E28" s="78">
        <f t="shared" si="5"/>
        <v>0</v>
      </c>
      <c r="F28" s="79">
        <f t="shared" si="5"/>
        <v>7342.78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11890.2</v>
      </c>
      <c r="AL28" s="78">
        <f t="shared" si="6"/>
        <v>0</v>
      </c>
      <c r="AM28" s="77">
        <f t="shared" si="6"/>
        <v>12082.08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16519.09</v>
      </c>
      <c r="BW28" s="77">
        <f>BW23+BW24+BW25+BW26+BW27</f>
        <v>0</v>
      </c>
      <c r="BX28" s="95">
        <f>BX23+BX24+BX25+BX26+BX27</f>
        <v>19424.86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5842703.58</v>
      </c>
      <c r="BP45" s="89">
        <v>0</v>
      </c>
      <c r="BQ45" s="101">
        <v>5979665.9799999995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5842703.58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5979665.9799999995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5842703.58</v>
      </c>
      <c r="BP46" s="78">
        <f>BP45</f>
        <v>0</v>
      </c>
      <c r="BQ46" s="95">
        <f>BQ45</f>
        <v>5979665.9799999995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5842703.58</v>
      </c>
      <c r="BW46" s="77">
        <f>BW45</f>
        <v>0</v>
      </c>
      <c r="BX46" s="95">
        <f>BX45</f>
        <v>5979665.9799999995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617104.46</v>
      </c>
      <c r="BS49" s="89">
        <v>0</v>
      </c>
      <c r="BT49" s="101">
        <v>617404.46</v>
      </c>
      <c r="BU49" s="76"/>
      <c r="BV49" s="85">
        <f aca="true" t="shared" si="15" ref="BV49:BX50">D49+G49+J49+M49+P49+S49+V49+Y49+AB49+AE49+AH49+AK49+AN49+AQ49+AT49+AW49+AZ49+BC49+BF49+BI49+BL49+BO49+BR49</f>
        <v>617104.46</v>
      </c>
      <c r="BW49" s="77">
        <f t="shared" si="15"/>
        <v>0</v>
      </c>
      <c r="BX49" s="79">
        <f t="shared" si="15"/>
        <v>617404.46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4571.7</v>
      </c>
      <c r="BS50" s="89">
        <v>0</v>
      </c>
      <c r="BT50" s="101">
        <v>5016.7</v>
      </c>
      <c r="BU50" s="76"/>
      <c r="BV50" s="85">
        <f t="shared" si="15"/>
        <v>4571.7</v>
      </c>
      <c r="BW50" s="77">
        <f t="shared" si="15"/>
        <v>0</v>
      </c>
      <c r="BX50" s="79">
        <f t="shared" si="15"/>
        <v>5016.7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621676.1599999999</v>
      </c>
      <c r="BS51" s="78">
        <f>BS49+BS50</f>
        <v>0</v>
      </c>
      <c r="BT51" s="77">
        <f>BT49+BT50</f>
        <v>622421.1599999999</v>
      </c>
      <c r="BU51" s="85"/>
      <c r="BV51" s="85">
        <f>BV49+BV50</f>
        <v>621676.1599999999</v>
      </c>
      <c r="BW51" s="77">
        <f>BW49+BW50</f>
        <v>0</v>
      </c>
      <c r="BX51" s="95">
        <f>BX49+BX50</f>
        <v>622421.1599999999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530709.8</v>
      </c>
      <c r="E53" s="86">
        <f t="shared" si="18"/>
        <v>80373.23</v>
      </c>
      <c r="F53" s="86">
        <f t="shared" si="18"/>
        <v>544409.9100000001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6039611.830000002</v>
      </c>
      <c r="AL53" s="86">
        <f t="shared" si="19"/>
        <v>6350.24</v>
      </c>
      <c r="AM53" s="86">
        <f t="shared" si="19"/>
        <v>6520724.220000001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5843903.58</v>
      </c>
      <c r="BP53" s="86">
        <f t="shared" si="19"/>
        <v>0</v>
      </c>
      <c r="BQ53" s="86">
        <f t="shared" si="19"/>
        <v>5979665.9799999995</v>
      </c>
      <c r="BR53" s="86">
        <f t="shared" si="19"/>
        <v>621676.1599999999</v>
      </c>
      <c r="BS53" s="86">
        <f t="shared" si="19"/>
        <v>0</v>
      </c>
      <c r="BT53" s="86">
        <f t="shared" si="19"/>
        <v>622421.1599999999</v>
      </c>
      <c r="BU53" s="86">
        <f>BU8</f>
        <v>0</v>
      </c>
      <c r="BV53" s="102">
        <f>BV8+BV20+BV28+BV35+BV42+BV46+BV51</f>
        <v>13035901.370000001</v>
      </c>
      <c r="BW53" s="87">
        <f>BW20+BW28+BW35+BW42+BW46+BW51</f>
        <v>86723.46999999999</v>
      </c>
      <c r="BX53" s="87">
        <f>BX20+BX28+BX35+BX42+BX46+BX51</f>
        <v>13667221.27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1291778.2899999998</v>
      </c>
      <c r="BW54" s="93"/>
      <c r="BX54" s="94">
        <f>IF((Spese_Rendiconto_2017!BX53-Entrate_Rendiconto_2017!E58)&lt;0,Entrate_Rendiconto_2017!E58-Spese_Rendiconto_2017!BX53,0)</f>
        <v>1.862645149230957E-09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2018-05-04T07:36:34Z</dcterms:modified>
  <cp:category/>
  <cp:version/>
  <cp:contentType/>
  <cp:contentStatus/>
</cp:coreProperties>
</file>