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21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21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'Entrate_Rendiconto_2021'!$B$1:$E$59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'Spese_Rendiconto_2021'!$B$1:$BX$54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'Spese_Rendiconto_2021'!$B:$C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<sst xmlns="http://schemas.openxmlformats.org/spreadsheetml/2006/main" count="870" uniqueCount="149">
  <si>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</si>
  <si>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</si>
  <si>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</si>
  <si>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</si>
  <si>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</si>
  <si>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</si>
  <si>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</si>
  <si>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</si>
  <si>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</si>
  <si>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</si>
  <si>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</si>
  <si>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</si>
  <si>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</si>
  <si>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</si>
  <si>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</si>
  <si>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</si>
  <si>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</si>
  <si>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</si>
  <si>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</si>
  <si>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</si>
  <si>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</si>
  <si>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</si>
  <si>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</si>
  <si>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</si>
  <si>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</si>
  <si>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</si>
  <si>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</si>
  <si>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</si>
  <si>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</si>
  <si>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</si>
  <si>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</si>
  <si>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</si>
  <si>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</si>
  <si>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</si>
  <si>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</si>
  <si>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</si>
  <si>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</si>
  <si>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</si>
  <si>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</si>
  <si>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</si>
  <si>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</si>
  <si>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</si>
  <si>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</si>
  <si>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</si>
  <si>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</si>
  <si>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</si>
  <si>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</si>
  <si>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</si>
  <si>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</si>
  <si>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</si>
  <si>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</si>
  <si>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</si>
  <si>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</si>
  <si>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</si>
  <si>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</si>
  <si>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</si>
  <si>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</si>
  <si>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</si>
  <si>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</si>
  <si>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</si>
  <si>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</si>
  <si>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</si>
  <si>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</si>
  <si>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</si>
  <si>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</si>
  <si>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</si>
  <si>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</si>
  <si>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</si>
  <si>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</si>
  <si>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</si>
  <si>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</si>
  <si>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</si>
  <si>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</si>
  <si>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</si>
  <si>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</si>
  <si>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</si>
  <si>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</si>
  <si>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</si>
  <si>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</si>
  <si>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</si>
  <si>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</si>
  <si>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</si>
  <si>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</si>
  <si>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</si>
  <si>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</si>
  <si>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</si>
  <si>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</si>
  <si>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</si>
  <si>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</si>
  <si>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</si>
  <si>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</si>
  <si>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</si>
  <si>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</si>
  <si>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</si>
  <si>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</si>
  <si>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</si>
  <si>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</si>
  <si>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</si>
  <si>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</si>
  <si>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</si>
  <si>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</si>
  <si>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</si>
  <si>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</si>
  <si>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</si>
  <si>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</si>
  <si>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</si>
  <si>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</si>
  <si>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</si>
  <si>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</si>
  <si>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</si>
  <si>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</si>
  <si>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</si>
  <si>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</si>
  <si>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</si>
  <si>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</si>
  <si>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</si>
  <si>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</si>
  <si>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</si>
  <si>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</si>
  <si>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</si>
  <si>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</si>
  <si>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</si>
  <si>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</si>
  <si>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</si>
  <si>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</si>
  <si>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</si>
  <si>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</si>
  <si>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</si>
  <si>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</si>
  <si>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</si>
  <si>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</si>
  <si>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</si>
  <si>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</si>
  <si>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</si>
  <si>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</si>
  <si>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</si>
  <si>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</si>
  <si>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</si>
  <si>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</si>
  <si>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</si>
  <si>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</si>
  <si>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</si>
  <si>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</si>
  <si>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Dati di rendiconto anno 2021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</si>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</sst>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39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double"/>
      <bottom style="thin">
        <color theme="0" tint="-0.149959996342659"/>
      </bottom>
    </border>
    <border>
      <left style="thin"/>
      <right style="double"/>
      <top style="double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double"/>
      <top style="thin">
        <color theme="0" tint="-0.149959996342659"/>
      </top>
      <bottom style="thin">
        <color theme="0" tint="-0.149959996342659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thin">
        <color theme="0" tint="-0.149959996342659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>
        <color theme="0" tint="-0.149959996342659"/>
      </top>
      <bottom>
        <color indexed="63"/>
      </bottom>
    </border>
    <border>
      <left style="thin"/>
      <right style="thin"/>
      <top style="thin">
        <color theme="0" tint="-0.149959996342659"/>
      </top>
      <bottom style="thin"/>
    </border>
    <border>
      <left style="thin"/>
      <right style="thin"/>
      <top style="thin">
        <color theme="0" tint="-0.149959996342659"/>
      </top>
      <bottom>
        <color indexed="63"/>
      </bottom>
    </border>
    <border>
      <left style="thin"/>
      <right style="double"/>
      <top style="thin">
        <color theme="0" tint="-0.149959996342659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" fillId="21" borderId="3" applyNumberForma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28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Alignment="0" applyProtection="0"/>
    <xf numFmtId="0" fontId="31" fillId="20" borderId="5" applyNumberFormat="0" applyAlignment="0" applyProtection="0"/>
    <xf numFmtId="9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141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5" fillId="33" borderId="16" xfId="0" applyFont="1" applyFill="1" applyBorder="1" applyAlignment="1">
      <alignment/>
    </xf>
    <xf numFmtId="0" fontId="7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7" fillId="33" borderId="18" xfId="0" applyFont="1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8" fillId="33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4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5" fillId="33" borderId="24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0" fontId="9" fillId="4" borderId="26" xfId="0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" vertical="center"/>
    </xf>
    <xf numFmtId="0" fontId="0" fillId="4" borderId="28" xfId="0" applyFont="1" applyFill="1" applyBorder="1" applyAlignment="1">
      <alignment vertical="center"/>
    </xf>
    <xf numFmtId="0" fontId="10" fillId="4" borderId="29" xfId="0" applyFont="1" applyFill="1" applyBorder="1" applyAlignment="1">
      <alignment horizontal="center" vertical="center" wrapText="1"/>
    </xf>
    <xf numFmtId="0" fontId="0" fillId="4" borderId="30" xfId="0" applyFont="1" applyFill="1" applyBorder="1" applyAlignment="1">
      <alignment vertical="center"/>
    </xf>
    <xf numFmtId="0" fontId="0" fillId="4" borderId="31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11" fillId="33" borderId="0" xfId="0" applyFont="1" applyFill="1" applyAlignment="1">
      <alignment horizontal="left" vertical="center"/>
    </xf>
    <xf numFmtId="4" fontId="5" fillId="33" borderId="32" xfId="0" applyNumberFormat="1" applyFont="1" applyFill="1" applyBorder="1" applyAlignment="1" applyProtection="1">
      <alignment/>
      <protection locked="0"/>
    </xf>
    <xf numFmtId="4" fontId="5" fillId="33" borderId="33" xfId="0" applyNumberFormat="1" applyFont="1" applyFill="1" applyBorder="1" applyAlignment="1">
      <alignment/>
    </xf>
    <xf numFmtId="4" fontId="5" fillId="33" borderId="34" xfId="0" applyNumberFormat="1" applyFont="1" applyFill="1" applyBorder="1" applyAlignment="1" applyProtection="1">
      <alignment/>
      <protection locked="0"/>
    </xf>
    <xf numFmtId="4" fontId="5" fillId="33" borderId="35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/>
    </xf>
    <xf numFmtId="4" fontId="5" fillId="33" borderId="36" xfId="0" applyNumberFormat="1" applyFont="1" applyFill="1" applyBorder="1" applyAlignment="1" applyProtection="1">
      <alignment/>
      <protection locked="0"/>
    </xf>
    <xf numFmtId="4" fontId="5" fillId="33" borderId="32" xfId="0" applyNumberFormat="1" applyFont="1" applyFill="1" applyBorder="1" applyAlignment="1">
      <alignment/>
    </xf>
    <xf numFmtId="4" fontId="5" fillId="33" borderId="37" xfId="0" applyNumberFormat="1" applyFont="1" applyFill="1" applyBorder="1" applyAlignment="1" applyProtection="1">
      <alignment/>
      <protection locked="0"/>
    </xf>
    <xf numFmtId="4" fontId="5" fillId="33" borderId="35" xfId="0" applyNumberFormat="1" applyFont="1" applyFill="1" applyBorder="1" applyAlignment="1" applyProtection="1">
      <alignment/>
      <protection locked="0"/>
    </xf>
    <xf numFmtId="4" fontId="5" fillId="33" borderId="38" xfId="0" applyNumberFormat="1" applyFont="1" applyFill="1" applyBorder="1" applyAlignment="1" applyProtection="1">
      <alignment/>
      <protection locked="0"/>
    </xf>
    <xf numFmtId="4" fontId="5" fillId="33" borderId="30" xfId="0" applyNumberFormat="1" applyFont="1" applyFill="1" applyBorder="1" applyAlignment="1" applyProtection="1">
      <alignment/>
      <protection locked="0"/>
    </xf>
    <xf numFmtId="4" fontId="5" fillId="33" borderId="39" xfId="0" applyNumberFormat="1" applyFont="1" applyFill="1" applyBorder="1" applyAlignment="1">
      <alignment/>
    </xf>
    <xf numFmtId="4" fontId="5" fillId="33" borderId="11" xfId="0" applyNumberFormat="1" applyFont="1" applyFill="1" applyBorder="1" applyAlignment="1" applyProtection="1">
      <alignment/>
      <protection locked="0"/>
    </xf>
    <xf numFmtId="4" fontId="5" fillId="33" borderId="40" xfId="0" applyNumberFormat="1" applyFont="1" applyFill="1" applyBorder="1" applyAlignment="1" applyProtection="1">
      <alignment/>
      <protection locked="0"/>
    </xf>
    <xf numFmtId="4" fontId="5" fillId="33" borderId="41" xfId="0" applyNumberFormat="1" applyFont="1" applyFill="1" applyBorder="1" applyAlignment="1">
      <alignment/>
    </xf>
    <xf numFmtId="4" fontId="5" fillId="0" borderId="21" xfId="0" applyNumberFormat="1" applyFont="1" applyBorder="1" applyAlignment="1">
      <alignment/>
    </xf>
    <xf numFmtId="0" fontId="7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4" fontId="5" fillId="0" borderId="22" xfId="0" applyNumberFormat="1" applyFont="1" applyBorder="1" applyAlignment="1">
      <alignment/>
    </xf>
    <xf numFmtId="4" fontId="5" fillId="33" borderId="10" xfId="0" applyNumberFormat="1" applyFont="1" applyFill="1" applyBorder="1" applyAlignment="1">
      <alignment/>
    </xf>
    <xf numFmtId="4" fontId="5" fillId="33" borderId="42" xfId="0" applyNumberFormat="1" applyFont="1" applyFill="1" applyBorder="1" applyAlignment="1">
      <alignment/>
    </xf>
    <xf numFmtId="0" fontId="11" fillId="33" borderId="0" xfId="0" applyFont="1" applyFill="1" applyAlignment="1">
      <alignment horizontal="left" vertical="center"/>
    </xf>
    <xf numFmtId="4" fontId="5" fillId="33" borderId="43" xfId="0" applyNumberFormat="1" applyFont="1" applyFill="1" applyBorder="1" applyAlignment="1" applyProtection="1">
      <alignment/>
      <protection locked="0"/>
    </xf>
    <xf numFmtId="4" fontId="5" fillId="33" borderId="44" xfId="0" applyNumberFormat="1" applyFont="1" applyFill="1" applyBorder="1" applyAlignment="1" applyProtection="1">
      <alignment/>
      <protection locked="0"/>
    </xf>
    <xf numFmtId="4" fontId="5" fillId="33" borderId="45" xfId="0" applyNumberFormat="1" applyFont="1" applyFill="1" applyBorder="1" applyAlignment="1" applyProtection="1">
      <alignment/>
      <protection locked="0"/>
    </xf>
    <xf numFmtId="4" fontId="5" fillId="33" borderId="46" xfId="0" applyNumberFormat="1" applyFont="1" applyFill="1" applyBorder="1" applyAlignment="1" applyProtection="1">
      <alignment/>
      <protection locked="0"/>
    </xf>
    <xf numFmtId="4" fontId="5" fillId="0" borderId="21" xfId="0" applyNumberFormat="1" applyFont="1" applyBorder="1" applyAlignment="1" applyProtection="1">
      <alignment/>
      <protection locked="0"/>
    </xf>
    <xf numFmtId="4" fontId="5" fillId="0" borderId="22" xfId="0" applyNumberFormat="1" applyFont="1" applyBorder="1" applyAlignment="1" applyProtection="1">
      <alignment/>
      <protection locked="0"/>
    </xf>
    <xf numFmtId="0" fontId="7" fillId="0" borderId="0" xfId="0" applyFont="1" applyAlignment="1">
      <alignment horizontal="left" vertical="center"/>
    </xf>
    <xf numFmtId="0" fontId="7" fillId="33" borderId="0" xfId="0" applyFont="1" applyFill="1" applyAlignment="1">
      <alignment/>
    </xf>
    <xf numFmtId="0" fontId="12" fillId="0" borderId="0" xfId="0" applyFont="1" applyAlignment="1">
      <alignment horizontal="left"/>
    </xf>
    <xf numFmtId="0" fontId="5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0" borderId="47" xfId="0" applyFont="1" applyBorder="1" applyAlignment="1">
      <alignment horizontal="center" vertical="center"/>
    </xf>
    <xf numFmtId="0" fontId="0" fillId="4" borderId="48" xfId="0" applyFont="1" applyFill="1" applyBorder="1" applyAlignment="1">
      <alignment vertical="center"/>
    </xf>
    <xf numFmtId="4" fontId="5" fillId="34" borderId="28" xfId="0" applyNumberFormat="1" applyFont="1" applyFill="1" applyBorder="1" applyAlignment="1">
      <alignment/>
    </xf>
    <xf numFmtId="4" fontId="5" fillId="34" borderId="29" xfId="0" applyNumberFormat="1" applyFont="1" applyFill="1" applyBorder="1" applyAlignment="1">
      <alignment/>
    </xf>
    <xf numFmtId="4" fontId="5" fillId="34" borderId="49" xfId="0" applyNumberFormat="1" applyFont="1" applyFill="1" applyBorder="1" applyAlignment="1">
      <alignment/>
    </xf>
    <xf numFmtId="4" fontId="5" fillId="34" borderId="48" xfId="0" applyNumberFormat="1" applyFont="1" applyFill="1" applyBorder="1" applyAlignment="1">
      <alignment/>
    </xf>
    <xf numFmtId="4" fontId="5" fillId="33" borderId="50" xfId="0" applyNumberFormat="1" applyFont="1" applyFill="1" applyBorder="1" applyAlignment="1">
      <alignment/>
    </xf>
    <xf numFmtId="4" fontId="5" fillId="33" borderId="48" xfId="0" applyNumberFormat="1" applyFont="1" applyFill="1" applyBorder="1" applyAlignment="1">
      <alignment/>
    </xf>
    <xf numFmtId="4" fontId="5" fillId="33" borderId="29" xfId="0" applyNumberFormat="1" applyFont="1" applyFill="1" applyBorder="1" applyAlignment="1">
      <alignment/>
    </xf>
    <xf numFmtId="4" fontId="5" fillId="33" borderId="49" xfId="0" applyNumberFormat="1" applyFont="1" applyFill="1" applyBorder="1" applyAlignment="1">
      <alignment/>
    </xf>
    <xf numFmtId="4" fontId="5" fillId="33" borderId="51" xfId="0" applyNumberFormat="1" applyFont="1" applyFill="1" applyBorder="1" applyAlignment="1">
      <alignment/>
    </xf>
    <xf numFmtId="4" fontId="5" fillId="33" borderId="52" xfId="0" applyNumberFormat="1" applyFont="1" applyFill="1" applyBorder="1" applyAlignment="1">
      <alignment/>
    </xf>
    <xf numFmtId="4" fontId="5" fillId="33" borderId="26" xfId="0" applyNumberFormat="1" applyFont="1" applyFill="1" applyBorder="1" applyAlignment="1">
      <alignment/>
    </xf>
    <xf numFmtId="4" fontId="5" fillId="33" borderId="53" xfId="0" applyNumberFormat="1" applyFont="1" applyFill="1" applyBorder="1" applyAlignment="1">
      <alignment/>
    </xf>
    <xf numFmtId="4" fontId="5" fillId="33" borderId="27" xfId="0" applyNumberFormat="1" applyFont="1" applyFill="1" applyBorder="1" applyAlignment="1">
      <alignment/>
    </xf>
    <xf numFmtId="4" fontId="5" fillId="33" borderId="28" xfId="0" applyNumberFormat="1" applyFont="1" applyFill="1" applyBorder="1" applyAlignment="1">
      <alignment/>
    </xf>
    <xf numFmtId="4" fontId="5" fillId="0" borderId="19" xfId="0" applyNumberFormat="1" applyFont="1" applyBorder="1" applyAlignment="1">
      <alignment/>
    </xf>
    <xf numFmtId="4" fontId="5" fillId="0" borderId="54" xfId="0" applyNumberFormat="1" applyFont="1" applyBorder="1" applyAlignment="1">
      <alignment/>
    </xf>
    <xf numFmtId="4" fontId="5" fillId="33" borderId="28" xfId="0" applyNumberFormat="1" applyFont="1" applyFill="1" applyBorder="1" applyAlignment="1" applyProtection="1">
      <alignment/>
      <protection locked="0"/>
    </xf>
    <xf numFmtId="4" fontId="5" fillId="33" borderId="29" xfId="0" applyNumberFormat="1" applyFont="1" applyFill="1" applyBorder="1" applyAlignment="1" applyProtection="1">
      <alignment/>
      <protection locked="0"/>
    </xf>
    <xf numFmtId="4" fontId="5" fillId="33" borderId="49" xfId="0" applyNumberFormat="1" applyFont="1" applyFill="1" applyBorder="1" applyAlignment="1" applyProtection="1">
      <alignment/>
      <protection locked="0"/>
    </xf>
    <xf numFmtId="4" fontId="5" fillId="33" borderId="48" xfId="0" applyNumberFormat="1" applyFont="1" applyFill="1" applyBorder="1" applyAlignment="1" applyProtection="1">
      <alignment/>
      <protection locked="0"/>
    </xf>
    <xf numFmtId="4" fontId="5" fillId="33" borderId="50" xfId="0" applyNumberFormat="1" applyFont="1" applyFill="1" applyBorder="1" applyAlignment="1" applyProtection="1">
      <alignment/>
      <protection locked="0"/>
    </xf>
    <xf numFmtId="4" fontId="5" fillId="0" borderId="39" xfId="0" applyNumberFormat="1" applyFont="1" applyBorder="1" applyAlignment="1">
      <alignment/>
    </xf>
    <xf numFmtId="4" fontId="5" fillId="0" borderId="41" xfId="0" applyNumberFormat="1" applyFont="1" applyBorder="1" applyAlignment="1">
      <alignment/>
    </xf>
    <xf numFmtId="4" fontId="5" fillId="33" borderId="55" xfId="0" applyNumberFormat="1" applyFont="1" applyFill="1" applyBorder="1" applyAlignment="1">
      <alignment/>
    </xf>
    <xf numFmtId="4" fontId="5" fillId="33" borderId="56" xfId="0" applyNumberFormat="1" applyFont="1" applyFill="1" applyBorder="1" applyAlignment="1">
      <alignment/>
    </xf>
    <xf numFmtId="4" fontId="5" fillId="33" borderId="57" xfId="0" applyNumberFormat="1" applyFont="1" applyFill="1" applyBorder="1" applyAlignment="1" applyProtection="1">
      <alignment/>
      <protection locked="0"/>
    </xf>
    <xf numFmtId="4" fontId="5" fillId="33" borderId="58" xfId="0" applyNumberFormat="1" applyFont="1" applyFill="1" applyBorder="1" applyAlignment="1">
      <alignment/>
    </xf>
    <xf numFmtId="4" fontId="5" fillId="33" borderId="57" xfId="0" applyNumberFormat="1" applyFont="1" applyFill="1" applyBorder="1" applyAlignment="1">
      <alignment/>
    </xf>
    <xf numFmtId="4" fontId="5" fillId="33" borderId="59" xfId="0" applyNumberFormat="1" applyFont="1" applyFill="1" applyBorder="1" applyAlignment="1">
      <alignment/>
    </xf>
    <xf numFmtId="4" fontId="5" fillId="33" borderId="55" xfId="0" applyNumberFormat="1" applyFont="1" applyFill="1" applyBorder="1" applyAlignment="1" applyProtection="1">
      <alignment/>
      <protection locked="0"/>
    </xf>
    <xf numFmtId="4" fontId="5" fillId="0" borderId="60" xfId="0" applyNumberFormat="1" applyFont="1" applyBorder="1" applyAlignment="1">
      <alignment/>
    </xf>
    <xf numFmtId="0" fontId="10" fillId="4" borderId="2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1" fillId="33" borderId="0" xfId="0" applyFont="1" applyFill="1" applyAlignment="1">
      <alignment horizontal="left" vertical="center"/>
    </xf>
    <xf numFmtId="0" fontId="0" fillId="0" borderId="0" xfId="0" applyFont="1" applyAlignment="1">
      <alignment horizontal="center"/>
    </xf>
    <xf numFmtId="0" fontId="13" fillId="33" borderId="0" xfId="0" applyFont="1" applyFill="1" applyAlignment="1">
      <alignment horizontal="left" vertical="center"/>
    </xf>
    <xf numFmtId="0" fontId="0" fillId="0" borderId="0" xfId="0" applyFont="1" applyAlignment="1">
      <alignment/>
    </xf>
    <xf numFmtId="0" fontId="14" fillId="0" borderId="61" xfId="0" applyFont="1" applyBorder="1" applyAlignment="1">
      <alignment horizontal="center"/>
    </xf>
    <xf numFmtId="0" fontId="14" fillId="0" borderId="62" xfId="0" applyFont="1" applyBorder="1" applyAlignment="1">
      <alignment horizontal="center"/>
    </xf>
    <xf numFmtId="0" fontId="14" fillId="0" borderId="61" xfId="0" applyFont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wrapText="1"/>
    </xf>
    <xf numFmtId="0" fontId="6" fillId="4" borderId="63" xfId="0" applyFont="1" applyFill="1" applyBorder="1" applyAlignment="1">
      <alignment horizontal="center" vertical="center" wrapText="1"/>
    </xf>
    <xf numFmtId="0" fontId="6" fillId="4" borderId="64" xfId="0" applyFont="1" applyFill="1" applyBorder="1" applyAlignment="1">
      <alignment horizontal="center" vertical="center" wrapText="1"/>
    </xf>
    <xf numFmtId="0" fontId="6" fillId="4" borderId="65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66" xfId="0" applyFont="1" applyFill="1" applyBorder="1" applyAlignment="1">
      <alignment horizontal="center" vertical="center" wrapText="1"/>
    </xf>
    <xf numFmtId="0" fontId="6" fillId="4" borderId="67" xfId="0" applyFont="1" applyFill="1" applyBorder="1" applyAlignment="1">
      <alignment horizontal="center" vertical="center" wrapText="1"/>
    </xf>
    <xf numFmtId="0" fontId="7" fillId="4" borderId="68" xfId="0" applyFont="1" applyFill="1" applyBorder="1" applyAlignment="1">
      <alignment horizontal="center" vertical="center"/>
    </xf>
    <xf numFmtId="0" fontId="7" fillId="4" borderId="69" xfId="0" applyFont="1" applyFill="1" applyBorder="1" applyAlignment="1">
      <alignment horizontal="center" vertical="center"/>
    </xf>
    <xf numFmtId="0" fontId="7" fillId="4" borderId="70" xfId="0" applyFont="1" applyFill="1" applyBorder="1" applyAlignment="1">
      <alignment horizontal="center" vertical="center"/>
    </xf>
    <xf numFmtId="0" fontId="6" fillId="4" borderId="58" xfId="0" applyFont="1" applyFill="1" applyBorder="1" applyAlignment="1">
      <alignment horizontal="center" vertical="center" wrapText="1"/>
    </xf>
    <xf numFmtId="0" fontId="6" fillId="4" borderId="57" xfId="0" applyFont="1" applyFill="1" applyBorder="1" applyAlignment="1">
      <alignment horizontal="center" vertical="center" wrapText="1"/>
    </xf>
    <xf numFmtId="0" fontId="6" fillId="4" borderId="55" xfId="0" applyFont="1" applyFill="1" applyBorder="1" applyAlignment="1">
      <alignment horizontal="center" vertical="center" wrapText="1"/>
    </xf>
    <xf numFmtId="0" fontId="9" fillId="4" borderId="58" xfId="0" applyFont="1" applyFill="1" applyBorder="1" applyAlignment="1">
      <alignment horizontal="center" vertical="center"/>
    </xf>
    <xf numFmtId="0" fontId="9" fillId="4" borderId="48" xfId="0" applyFont="1" applyFill="1" applyBorder="1" applyAlignment="1">
      <alignment horizontal="center" vertical="center"/>
    </xf>
    <xf numFmtId="0" fontId="9" fillId="4" borderId="57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left" vertical="center"/>
    </xf>
    <xf numFmtId="0" fontId="7" fillId="0" borderId="6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6" fillId="4" borderId="63" xfId="0" applyFont="1" applyFill="1" applyBorder="1" applyAlignment="1">
      <alignment horizontal="center" vertical="center"/>
    </xf>
    <xf numFmtId="0" fontId="6" fillId="4" borderId="64" xfId="0" applyFont="1" applyFill="1" applyBorder="1" applyAlignment="1">
      <alignment horizontal="center" vertical="center"/>
    </xf>
    <xf numFmtId="0" fontId="6" fillId="4" borderId="73" xfId="0" applyFont="1" applyFill="1" applyBorder="1" applyAlignment="1">
      <alignment horizontal="center" vertical="center"/>
    </xf>
    <xf numFmtId="0" fontId="6" fillId="4" borderId="74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75" xfId="0" applyFont="1" applyFill="1" applyBorder="1" applyAlignment="1">
      <alignment horizontal="center" vertical="center"/>
    </xf>
    <xf numFmtId="0" fontId="7" fillId="0" borderId="60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143</v>
      </c>
      <c r="C3" s="20"/>
      <c r="D3" s="20"/>
      <c r="E3" s="20"/>
      <c r="F3" s="65" t="s">
        <v>145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93907.6</v>
      </c>
      <c r="E5" s="38"/>
    </row>
    <row r="6" spans="2:5" ht="15">
      <c r="B6" s="8"/>
      <c r="C6" s="5" t="s">
        <v>5</v>
      </c>
      <c r="D6" s="39">
        <v>7015</v>
      </c>
      <c r="E6" s="40"/>
    </row>
    <row r="7" spans="2:5" ht="15">
      <c r="B7" s="8"/>
      <c r="C7" s="5" t="s">
        <v>6</v>
      </c>
      <c r="D7" s="39">
        <v>1794303.17</v>
      </c>
      <c r="E7" s="40"/>
    </row>
    <row r="8" spans="2:5" ht="15.75" thickBot="1">
      <c r="B8" s="9"/>
      <c r="C8" s="6" t="s">
        <v>7</v>
      </c>
      <c r="D8" s="41"/>
      <c r="E8" s="42">
        <v>2051382.99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9070407.21</v>
      </c>
      <c r="E18" s="45">
        <v>9516902.51</v>
      </c>
    </row>
    <row r="19" spans="2:5" ht="15">
      <c r="B19" s="13">
        <v>20102</v>
      </c>
      <c r="C19" s="54" t="s">
        <v>21</v>
      </c>
      <c r="D19" s="39">
        <v>2167</v>
      </c>
      <c r="E19" s="50">
        <v>2167</v>
      </c>
    </row>
    <row r="20" spans="2:5" ht="15">
      <c r="B20" s="13">
        <v>20103</v>
      </c>
      <c r="C20" s="54" t="s">
        <v>22</v>
      </c>
      <c r="D20" s="39">
        <v>20346.17</v>
      </c>
      <c r="E20" s="59">
        <v>15846.17</v>
      </c>
    </row>
    <row r="21" spans="2:5" ht="15">
      <c r="B21" s="13">
        <v>20104</v>
      </c>
      <c r="C21" s="54" t="s">
        <v>10</v>
      </c>
      <c r="D21" s="39">
        <v>18512</v>
      </c>
      <c r="E21" s="45">
        <v>36834</v>
      </c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9111432.38</v>
      </c>
      <c r="E23" s="51">
        <f>E18+E19+E20+E21+E22</f>
        <v>9571749.68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388963.75</v>
      </c>
      <c r="E25" s="45">
        <v>397015.01</v>
      </c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>
        <v>0.02</v>
      </c>
      <c r="E27" s="45">
        <v>0.02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524129.32</v>
      </c>
      <c r="E29" s="50">
        <v>246493.98</v>
      </c>
    </row>
    <row r="30" spans="2:5" ht="15.75" thickBot="1">
      <c r="B30" s="16">
        <v>30000</v>
      </c>
      <c r="C30" s="15" t="s">
        <v>32</v>
      </c>
      <c r="D30" s="48">
        <f>D25+D26+D27+D28+D29</f>
        <v>913093.0900000001</v>
      </c>
      <c r="E30" s="51">
        <f>E25+E26+E27+E28+E29</f>
        <v>643509.01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575</v>
      </c>
      <c r="E33" s="59">
        <v>575</v>
      </c>
    </row>
    <row r="34" spans="2:5" ht="15">
      <c r="B34" s="13">
        <v>40300</v>
      </c>
      <c r="C34" s="54" t="s">
        <v>37</v>
      </c>
      <c r="D34" s="61">
        <v>0</v>
      </c>
      <c r="E34" s="45">
        <v>0</v>
      </c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575</v>
      </c>
      <c r="E37" s="51">
        <f>E32+E33+E34+E35+E36</f>
        <v>575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1756534.5499999998</v>
      </c>
      <c r="E54" s="45">
        <v>1756534.5499999998</v>
      </c>
    </row>
    <row r="55" spans="2:5" ht="15">
      <c r="B55" s="13">
        <v>90200</v>
      </c>
      <c r="C55" s="54" t="s">
        <v>62</v>
      </c>
      <c r="D55" s="61">
        <v>600</v>
      </c>
      <c r="E55" s="62">
        <v>600</v>
      </c>
    </row>
    <row r="56" spans="2:5" ht="15.75" thickBot="1">
      <c r="B56" s="16">
        <v>90000</v>
      </c>
      <c r="C56" s="15" t="s">
        <v>63</v>
      </c>
      <c r="D56" s="48">
        <f>D54+D55</f>
        <v>1757134.5499999998</v>
      </c>
      <c r="E56" s="51">
        <f>E54+E55</f>
        <v>1757134.5499999998</v>
      </c>
    </row>
    <row r="57" spans="2:5" ht="16.5" thickBot="1" thickTop="1">
      <c r="B57" s="109" t="s">
        <v>64</v>
      </c>
      <c r="C57" s="110"/>
      <c r="D57" s="52">
        <f>D16+D23+D30+D37+D43+D49+D52+D56</f>
        <v>11782235.02</v>
      </c>
      <c r="E57" s="55">
        <f>E16+E23+E30+E37+E43+E49+E52+E56</f>
        <v>11972968.239999998</v>
      </c>
    </row>
    <row r="58" spans="2:5" ht="16.5" thickBot="1" thickTop="1">
      <c r="B58" s="109" t="s">
        <v>65</v>
      </c>
      <c r="C58" s="110"/>
      <c r="D58" s="52">
        <f>D57+D5+D6+D7+D8</f>
        <v>13677460.79</v>
      </c>
      <c r="E58" s="55">
        <f>E57+E5+E6+E7+E8</f>
        <v>14024351.229999999</v>
      </c>
    </row>
    <row r="59" spans="1:8" s="1" customFormat="1" ht="27.75" customHeight="1" thickBot="1" thickTop="1">
      <c r="A59" s="106"/>
      <c r="B59" s="111" t="s">
        <v>146</v>
      </c>
      <c r="C59" s="112"/>
      <c r="D59" s="63">
        <f>IF((Spese_Rendiconto_2021!BV53+Spese_Rendiconto_2021!BW53-Entrate_Rendiconto_2021!D58)&gt;0,Spese_Rendiconto_2021!BV53+Spese_Rendiconto_2021!BW53-Entrate_Rendiconto_2021!D58,0)</f>
        <v>0</v>
      </c>
      <c r="E59" s="64"/>
      <c r="F59" s="66" t="s">
        <v>144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143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145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550618.9899999998</v>
      </c>
      <c r="E10" s="89">
        <v>90485.44</v>
      </c>
      <c r="F10" s="90">
        <v>554242.9399999997</v>
      </c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>
        <v>1680603.98</v>
      </c>
      <c r="AL10" s="89">
        <v>0</v>
      </c>
      <c r="AM10" s="90">
        <v>1697330.29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2231222.9699999997</v>
      </c>
      <c r="BW10" s="77">
        <f aca="true" t="shared" si="1" ref="BW10:BW19">E10+H10+K10+N10+Q10+T10+W10+Z10+AC10+AF10+AI10+AL10+AO10+AR10+AU10+AX10+BA10+BD10+BG10+BJ10+BM10+BP10+BS10</f>
        <v>90485.44</v>
      </c>
      <c r="BX10" s="79">
        <f aca="true" t="shared" si="2" ref="BX10:BX19">F10+I10+L10+O10+R10+U10+X10+AA10+AD10+AG10+AJ10+AM10+AP10+AS10+AV10+AY10+BB10+BE10+BH10+BK10+BN10+BQ10+BT10</f>
        <v>2251573.2299999995</v>
      </c>
    </row>
    <row r="11" spans="2:76" ht="15">
      <c r="B11" s="13">
        <v>102</v>
      </c>
      <c r="C11" s="25" t="s">
        <v>92</v>
      </c>
      <c r="D11" s="88">
        <v>36716.06</v>
      </c>
      <c r="E11" s="89">
        <v>6315.94</v>
      </c>
      <c r="F11" s="90">
        <v>36750.869999999995</v>
      </c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>
        <v>114753.99999999999</v>
      </c>
      <c r="AL11" s="89">
        <v>0</v>
      </c>
      <c r="AM11" s="90">
        <v>109467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151470.06</v>
      </c>
      <c r="BW11" s="77">
        <f t="shared" si="1"/>
        <v>6315.94</v>
      </c>
      <c r="BX11" s="79">
        <f t="shared" si="2"/>
        <v>146217.87</v>
      </c>
    </row>
    <row r="12" spans="2:76" ht="15">
      <c r="B12" s="13">
        <v>103</v>
      </c>
      <c r="C12" s="25" t="s">
        <v>93</v>
      </c>
      <c r="D12" s="88">
        <v>172332.20000000004</v>
      </c>
      <c r="E12" s="89">
        <v>0</v>
      </c>
      <c r="F12" s="90">
        <v>156575.52</v>
      </c>
      <c r="G12" s="88"/>
      <c r="H12" s="89"/>
      <c r="I12" s="90"/>
      <c r="J12" s="97"/>
      <c r="K12" s="89"/>
      <c r="L12" s="101"/>
      <c r="M12" s="91">
        <v>0</v>
      </c>
      <c r="N12" s="89">
        <v>0</v>
      </c>
      <c r="O12" s="90">
        <v>0</v>
      </c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>
        <v>6318754.81</v>
      </c>
      <c r="AL12" s="89">
        <v>15375.57</v>
      </c>
      <c r="AM12" s="90">
        <v>6290581.25</v>
      </c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6491087.01</v>
      </c>
      <c r="BW12" s="77">
        <f t="shared" si="1"/>
        <v>15375.57</v>
      </c>
      <c r="BX12" s="79">
        <f t="shared" si="2"/>
        <v>6447156.77</v>
      </c>
    </row>
    <row r="13" spans="2:76" ht="15">
      <c r="B13" s="13">
        <v>104</v>
      </c>
      <c r="C13" s="25" t="s">
        <v>19</v>
      </c>
      <c r="D13" s="88">
        <v>350</v>
      </c>
      <c r="E13" s="89">
        <v>0</v>
      </c>
      <c r="F13" s="90">
        <v>0</v>
      </c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>
        <v>1119922.59</v>
      </c>
      <c r="AL13" s="89">
        <v>89998.76</v>
      </c>
      <c r="AM13" s="90">
        <v>1212308.72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1120272.59</v>
      </c>
      <c r="BW13" s="77">
        <f t="shared" si="1"/>
        <v>89998.76</v>
      </c>
      <c r="BX13" s="79">
        <f t="shared" si="2"/>
        <v>1212308.72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>
        <v>0</v>
      </c>
      <c r="AL16" s="89">
        <v>0</v>
      </c>
      <c r="AM16" s="101">
        <v>0</v>
      </c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>
        <v>0</v>
      </c>
      <c r="BP16" s="89">
        <v>0</v>
      </c>
      <c r="BQ16" s="90">
        <v>0</v>
      </c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0</v>
      </c>
      <c r="E18" s="89">
        <v>0</v>
      </c>
      <c r="F18" s="90">
        <v>0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>
        <v>0</v>
      </c>
      <c r="AL18" s="89">
        <v>0</v>
      </c>
      <c r="AM18" s="101">
        <v>135320.86</v>
      </c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135320.86</v>
      </c>
    </row>
    <row r="19" spans="2:76" ht="15">
      <c r="B19" s="13">
        <v>110</v>
      </c>
      <c r="C19" s="25" t="s">
        <v>98</v>
      </c>
      <c r="D19" s="88">
        <v>5245.59</v>
      </c>
      <c r="E19" s="89">
        <v>0</v>
      </c>
      <c r="F19" s="90">
        <v>5245.59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>
        <v>385499.23</v>
      </c>
      <c r="AL19" s="89">
        <v>0</v>
      </c>
      <c r="AM19" s="101">
        <v>169430.54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390744.82</v>
      </c>
      <c r="BW19" s="77">
        <f t="shared" si="1"/>
        <v>0</v>
      </c>
      <c r="BX19" s="79">
        <f t="shared" si="2"/>
        <v>174676.13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765262.8399999999</v>
      </c>
      <c r="E20" s="78">
        <f t="shared" si="3"/>
        <v>96801.38</v>
      </c>
      <c r="F20" s="79">
        <f t="shared" si="3"/>
        <v>752814.9199999997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9619534.61</v>
      </c>
      <c r="AL20" s="78">
        <f t="shared" si="3"/>
        <v>105374.32999999999</v>
      </c>
      <c r="AM20" s="77">
        <f t="shared" si="3"/>
        <v>9614438.659999998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10384797.45</v>
      </c>
      <c r="BW20" s="77">
        <f>BW10+BW11+BW12+BW13+BW14+BW15+BW16+BW17+BW18+BW19</f>
        <v>202175.71000000002</v>
      </c>
      <c r="BX20" s="95">
        <f>BX10+BX11+BX12+BX13+BX14+BX15+BX16+BX17+BX18+BX19</f>
        <v>10367253.58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44677.490000000005</v>
      </c>
      <c r="E24" s="89">
        <v>0</v>
      </c>
      <c r="F24" s="90">
        <v>30024.780000000002</v>
      </c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>
        <v>56551.95</v>
      </c>
      <c r="AL24" s="89">
        <v>1382.63</v>
      </c>
      <c r="AM24" s="101">
        <v>23851.65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101229.44</v>
      </c>
      <c r="BW24" s="77">
        <f t="shared" si="4"/>
        <v>1382.63</v>
      </c>
      <c r="BX24" s="79">
        <f t="shared" si="4"/>
        <v>53876.43000000001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44677.490000000005</v>
      </c>
      <c r="E28" s="78">
        <f t="shared" si="5"/>
        <v>0</v>
      </c>
      <c r="F28" s="79">
        <f t="shared" si="5"/>
        <v>30024.780000000002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56551.95</v>
      </c>
      <c r="AL28" s="78">
        <f t="shared" si="6"/>
        <v>1382.63</v>
      </c>
      <c r="AM28" s="77">
        <f t="shared" si="6"/>
        <v>23851.65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101229.44</v>
      </c>
      <c r="BW28" s="77">
        <f>BW23+BW24+BW25+BW26+BW27</f>
        <v>1382.63</v>
      </c>
      <c r="BX28" s="95">
        <f>BX23+BX24+BX25+BX26+BX27</f>
        <v>53876.43000000001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>
        <v>0</v>
      </c>
      <c r="E31" s="89">
        <v>0</v>
      </c>
      <c r="F31" s="90">
        <v>0</v>
      </c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1756534.5499999998</v>
      </c>
      <c r="BS49" s="89">
        <v>0</v>
      </c>
      <c r="BT49" s="101">
        <v>1753014.86</v>
      </c>
      <c r="BU49" s="76"/>
      <c r="BV49" s="85">
        <f aca="true" t="shared" si="15" ref="BV49:BX50">D49+G49+J49+M49+P49+S49+V49+Y49+AB49+AE49+AH49+AK49+AN49+AQ49+AT49+AW49+AZ49+BC49+BF49+BI49+BL49+BO49+BR49</f>
        <v>1756534.5499999998</v>
      </c>
      <c r="BW49" s="77">
        <f t="shared" si="15"/>
        <v>0</v>
      </c>
      <c r="BX49" s="79">
        <f t="shared" si="15"/>
        <v>1753014.86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600</v>
      </c>
      <c r="BS50" s="89">
        <v>0</v>
      </c>
      <c r="BT50" s="101">
        <v>600</v>
      </c>
      <c r="BU50" s="76"/>
      <c r="BV50" s="85">
        <f t="shared" si="15"/>
        <v>600</v>
      </c>
      <c r="BW50" s="77">
        <f t="shared" si="15"/>
        <v>0</v>
      </c>
      <c r="BX50" s="79">
        <f t="shared" si="15"/>
        <v>600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1757134.5499999998</v>
      </c>
      <c r="BS51" s="78">
        <f>BS49+BS50</f>
        <v>0</v>
      </c>
      <c r="BT51" s="77">
        <f>BT49+BT50</f>
        <v>1753614.86</v>
      </c>
      <c r="BU51" s="85"/>
      <c r="BV51" s="85">
        <f>BV49+BV50</f>
        <v>1757134.5499999998</v>
      </c>
      <c r="BW51" s="77">
        <f>BW49+BW50</f>
        <v>0</v>
      </c>
      <c r="BX51" s="95">
        <f>BX49+BX50</f>
        <v>1753614.86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809940.3299999998</v>
      </c>
      <c r="E53" s="86">
        <f t="shared" si="18"/>
        <v>96801.38</v>
      </c>
      <c r="F53" s="86">
        <f t="shared" si="18"/>
        <v>782839.6999999997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9676086.559999999</v>
      </c>
      <c r="AL53" s="86">
        <f t="shared" si="19"/>
        <v>106756.95999999999</v>
      </c>
      <c r="AM53" s="86">
        <f t="shared" si="19"/>
        <v>9638290.309999999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1757134.5499999998</v>
      </c>
      <c r="BS53" s="86">
        <f t="shared" si="19"/>
        <v>0</v>
      </c>
      <c r="BT53" s="86">
        <f t="shared" si="19"/>
        <v>1753614.86</v>
      </c>
      <c r="BU53" s="86">
        <f>BU8</f>
        <v>0</v>
      </c>
      <c r="BV53" s="102">
        <f>BV8+BV20+BV28+BV35+BV42+BV46+BV51</f>
        <v>12243161.439999998</v>
      </c>
      <c r="BW53" s="87">
        <f>BW20+BW28+BW35+BW42+BW46+BW51</f>
        <v>203558.34000000003</v>
      </c>
      <c r="BX53" s="87">
        <f>BX20+BX28+BX35+BX42+BX46+BX51</f>
        <v>12174744.87</v>
      </c>
    </row>
    <row r="54" spans="2:77" ht="25.5" customHeight="1" thickBot="1" thickTop="1">
      <c r="B54" s="139" t="s">
        <v>148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IF((Spese_Rendiconto_2021!BV53+Spese_Rendiconto_2021!BW53-Entrate_Rendiconto_2021!D58)&lt;0,Entrate_Rendiconto_2021!D58-Spese_Rendiconto_2021!BV53-Spese_Rendiconto_2021!BW53,0)</f>
        <v>1230741.0100000014</v>
      </c>
      <c r="BW54" s="93"/>
      <c r="BX54" s="94">
        <f>IF((Spese_Rendiconto_2021!BX53-Entrate_Rendiconto_2021!E58)&lt;0,Entrate_Rendiconto_2021!E58-Spese_Rendiconto_2021!BX53,0)</f>
        <v>1849606.3599999994</v>
      </c>
      <c r="BY54" s="65" t="s">
        <v>144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2022-05-09T08:53:47Z</dcterms:modified>
  <cp:category/>
  <cp:version/>
  <cp:contentType/>
  <cp:contentStatus/>
</cp:coreProperties>
</file>