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<sst xmlns="http://schemas.openxmlformats.org/spreadsheetml/2006/main" count="870" uniqueCount="149">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</sst>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107666.84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1036899.64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6528085.619999999</v>
      </c>
      <c r="E18" s="45">
        <v>6226028.159999999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16861.82</v>
      </c>
      <c r="E20" s="58">
        <v>10608.59</v>
      </c>
    </row>
    <row r="21" spans="2:5" ht="15">
      <c r="B21" s="13">
        <v>20104</v>
      </c>
      <c r="C21" s="54" t="s">
        <v>10</v>
      </c>
      <c r="D21" s="39">
        <v>2000</v>
      </c>
      <c r="E21" s="45">
        <v>2000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6546947.4399999995</v>
      </c>
      <c r="E23" s="51">
        <f>E18+E19+E20+E21+E22</f>
        <v>6238636.749999999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384808.04999999993</v>
      </c>
      <c r="E25" s="45">
        <v>332228.30999999994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0.03</v>
      </c>
      <c r="E27" s="45">
        <v>3.3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151171.37</v>
      </c>
      <c r="E29" s="50">
        <v>134694.14</v>
      </c>
    </row>
    <row r="30" spans="2:5" ht="15.75" thickBot="1">
      <c r="B30" s="16">
        <v>30000</v>
      </c>
      <c r="C30" s="15" t="s">
        <v>32</v>
      </c>
      <c r="D30" s="48">
        <f>D25+D26+D27+D28+D29</f>
        <v>535979.45</v>
      </c>
      <c r="E30" s="51">
        <f>E25+E26+E27+E28+E29</f>
        <v>466925.74999999994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19460.17</v>
      </c>
      <c r="E33" s="58">
        <v>19460.17</v>
      </c>
    </row>
    <row r="34" spans="2:5" ht="15">
      <c r="B34" s="13">
        <v>40300</v>
      </c>
      <c r="C34" s="54" t="s">
        <v>37</v>
      </c>
      <c r="D34" s="60">
        <v>990</v>
      </c>
      <c r="E34" s="45">
        <v>990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20450.17</v>
      </c>
      <c r="E37" s="51">
        <f>E32+E33+E34+E35+E36</f>
        <v>20450.17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5796910.03</v>
      </c>
      <c r="E51" s="61">
        <v>5796910.03</v>
      </c>
    </row>
    <row r="52" spans="2:5" ht="15.75" thickBot="1">
      <c r="B52" s="16">
        <v>70000</v>
      </c>
      <c r="C52" s="15" t="s">
        <v>58</v>
      </c>
      <c r="D52" s="48">
        <f>D51</f>
        <v>5796910.03</v>
      </c>
      <c r="E52" s="51">
        <f>E51</f>
        <v>5796910.03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628031.31</v>
      </c>
      <c r="E54" s="45">
        <v>628031.3100000002</v>
      </c>
    </row>
    <row r="55" spans="2:5" ht="15">
      <c r="B55" s="13">
        <v>90200</v>
      </c>
      <c r="C55" s="54" t="s">
        <v>62</v>
      </c>
      <c r="D55" s="60">
        <v>4235</v>
      </c>
      <c r="E55" s="61">
        <v>4235</v>
      </c>
    </row>
    <row r="56" spans="2:5" ht="15.75" thickBot="1">
      <c r="B56" s="16">
        <v>90000</v>
      </c>
      <c r="C56" s="15" t="s">
        <v>63</v>
      </c>
      <c r="D56" s="48">
        <f>D54+D55</f>
        <v>632266.31</v>
      </c>
      <c r="E56" s="51">
        <f>E54+E55</f>
        <v>632266.3100000002</v>
      </c>
    </row>
    <row r="57" spans="2:5" ht="16.5" thickBot="1" thickTop="1">
      <c r="B57" s="109" t="s">
        <v>64</v>
      </c>
      <c r="C57" s="110"/>
      <c r="D57" s="52">
        <f>D16+D23+D30+D37+D43+D49+D52+D56</f>
        <v>13532553.4</v>
      </c>
      <c r="E57" s="55">
        <f>E16+E23+E30+E37+E43+E49+E52+E56</f>
        <v>13155189.01</v>
      </c>
    </row>
    <row r="58" spans="2:5" ht="16.5" thickBot="1" thickTop="1">
      <c r="B58" s="109" t="s">
        <v>65</v>
      </c>
      <c r="C58" s="110"/>
      <c r="D58" s="52">
        <f>D57+D5+D6+D7+D8</f>
        <v>14677119.88</v>
      </c>
      <c r="E58" s="55">
        <f>E57+E5+E6+E7+E8</f>
        <v>13155189.01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380483.10000000003</v>
      </c>
      <c r="E10" s="88">
        <v>65362.229999999996</v>
      </c>
      <c r="F10" s="89">
        <v>384690.7800000001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>
        <v>1784091.6299999997</v>
      </c>
      <c r="AL10" s="88">
        <v>11272.44</v>
      </c>
      <c r="AM10" s="89">
        <v>1795927.6400000001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2164574.7299999995</v>
      </c>
      <c r="BW10" s="76">
        <f aca="true" t="shared" si="1" ref="BW10:BW19">E10+H10+K10+N10+Q10+T10+W10+Z10+AC10+AF10+AI10+AL10+AO10+AR10+AU10+AX10+BA10+BD10+BG10+BJ10+BM10+BP10+BS10</f>
        <v>76634.67</v>
      </c>
      <c r="BX10" s="78">
        <f aca="true" t="shared" si="2" ref="BX10:BX19">F10+I10+L10+O10+R10+U10+X10+AA10+AD10+AG10+AJ10+AM10+AP10+AS10+AV10+AY10+BB10+BE10+BH10+BK10+BN10+BQ10+BT10</f>
        <v>2180618.4200000004</v>
      </c>
    </row>
    <row r="11" spans="2:76" ht="15">
      <c r="B11" s="13">
        <v>102</v>
      </c>
      <c r="C11" s="25" t="s">
        <v>92</v>
      </c>
      <c r="D11" s="87">
        <v>25687.71</v>
      </c>
      <c r="E11" s="88">
        <v>4189.29</v>
      </c>
      <c r="F11" s="89">
        <v>25770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118531.63000000002</v>
      </c>
      <c r="AL11" s="88">
        <v>784.4</v>
      </c>
      <c r="AM11" s="89">
        <v>118891.76000000001</v>
      </c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144219.34000000003</v>
      </c>
      <c r="BW11" s="76">
        <f t="shared" si="1"/>
        <v>4973.69</v>
      </c>
      <c r="BX11" s="78">
        <f t="shared" si="2"/>
        <v>144661.76</v>
      </c>
    </row>
    <row r="12" spans="2:76" ht="15">
      <c r="B12" s="13">
        <v>103</v>
      </c>
      <c r="C12" s="25" t="s">
        <v>93</v>
      </c>
      <c r="D12" s="87">
        <v>108429.87999999999</v>
      </c>
      <c r="E12" s="88">
        <v>0</v>
      </c>
      <c r="F12" s="89">
        <v>100403.72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>
        <v>3326257.969999999</v>
      </c>
      <c r="AL12" s="88">
        <v>0</v>
      </c>
      <c r="AM12" s="89">
        <v>3363870.200000001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3434687.8499999987</v>
      </c>
      <c r="BW12" s="76">
        <f t="shared" si="1"/>
        <v>0</v>
      </c>
      <c r="BX12" s="78">
        <f t="shared" si="2"/>
        <v>3464273.9200000013</v>
      </c>
    </row>
    <row r="13" spans="2:76" ht="15">
      <c r="B13" s="13">
        <v>104</v>
      </c>
      <c r="C13" s="25" t="s">
        <v>19</v>
      </c>
      <c r="D13" s="87">
        <v>350</v>
      </c>
      <c r="E13" s="88">
        <v>0</v>
      </c>
      <c r="F13" s="89">
        <v>700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>
        <v>1016087.39</v>
      </c>
      <c r="AL13" s="88">
        <v>0</v>
      </c>
      <c r="AM13" s="89">
        <v>940747.17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1016437.39</v>
      </c>
      <c r="BW13" s="76">
        <f t="shared" si="1"/>
        <v>0</v>
      </c>
      <c r="BX13" s="78">
        <f t="shared" si="2"/>
        <v>941447.17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>
        <v>0</v>
      </c>
      <c r="AL16" s="88">
        <v>0</v>
      </c>
      <c r="AM16" s="100">
        <v>0</v>
      </c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0</v>
      </c>
      <c r="BM16" s="88">
        <v>0</v>
      </c>
      <c r="BN16" s="89">
        <v>0</v>
      </c>
      <c r="BO16" s="90">
        <v>1200</v>
      </c>
      <c r="BP16" s="88">
        <v>0</v>
      </c>
      <c r="BQ16" s="89">
        <v>34.82</v>
      </c>
      <c r="BR16" s="96"/>
      <c r="BS16" s="88"/>
      <c r="BT16" s="100"/>
      <c r="BU16" s="75"/>
      <c r="BV16" s="84">
        <f t="shared" si="0"/>
        <v>1200</v>
      </c>
      <c r="BW16" s="76">
        <f t="shared" si="1"/>
        <v>0</v>
      </c>
      <c r="BX16" s="78">
        <f t="shared" si="2"/>
        <v>34.82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19260.22</v>
      </c>
      <c r="E18" s="88">
        <v>0</v>
      </c>
      <c r="F18" s="89">
        <v>14786.270000000002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>
        <v>0</v>
      </c>
      <c r="AL18" s="88">
        <v>0</v>
      </c>
      <c r="AM18" s="100">
        <v>0</v>
      </c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19260.22</v>
      </c>
      <c r="BW18" s="76">
        <f t="shared" si="1"/>
        <v>0</v>
      </c>
      <c r="BX18" s="78">
        <f t="shared" si="2"/>
        <v>14786.270000000002</v>
      </c>
    </row>
    <row r="19" spans="2:76" ht="15">
      <c r="B19" s="13">
        <v>110</v>
      </c>
      <c r="C19" s="25" t="s">
        <v>98</v>
      </c>
      <c r="D19" s="87">
        <v>5250.4</v>
      </c>
      <c r="E19" s="88">
        <v>0</v>
      </c>
      <c r="F19" s="89">
        <v>5250.4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>
        <v>99070.5</v>
      </c>
      <c r="AL19" s="88">
        <v>0</v>
      </c>
      <c r="AM19" s="100">
        <v>99249.04000000001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104320.9</v>
      </c>
      <c r="BW19" s="76">
        <f t="shared" si="1"/>
        <v>0</v>
      </c>
      <c r="BX19" s="78">
        <f t="shared" si="2"/>
        <v>104499.44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539461.31</v>
      </c>
      <c r="E20" s="77">
        <f t="shared" si="3"/>
        <v>69551.51999999999</v>
      </c>
      <c r="F20" s="78">
        <f t="shared" si="3"/>
        <v>531601.1700000002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6344039.119999998</v>
      </c>
      <c r="AL20" s="77">
        <f t="shared" si="3"/>
        <v>12056.84</v>
      </c>
      <c r="AM20" s="76">
        <f t="shared" si="3"/>
        <v>6318685.810000001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1200</v>
      </c>
      <c r="BP20" s="77">
        <f t="shared" si="3"/>
        <v>0</v>
      </c>
      <c r="BQ20" s="76">
        <f t="shared" si="3"/>
        <v>34.82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6884700.429999998</v>
      </c>
      <c r="BW20" s="76">
        <f>BW10+BW11+BW12+BW13+BW14+BW15+BW16+BW17+BW18+BW19</f>
        <v>81608.36</v>
      </c>
      <c r="BX20" s="94">
        <f>BX10+BX11+BX12+BX13+BX14+BX15+BX16+BX17+BX18+BX19</f>
        <v>6850321.800000002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5014.2</v>
      </c>
      <c r="E24" s="88">
        <v>0</v>
      </c>
      <c r="F24" s="89">
        <v>15539.24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>
        <v>26286.5</v>
      </c>
      <c r="AL24" s="88">
        <v>0</v>
      </c>
      <c r="AM24" s="100">
        <v>36562.79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31300.7</v>
      </c>
      <c r="BW24" s="76">
        <f t="shared" si="4"/>
        <v>0</v>
      </c>
      <c r="BX24" s="78">
        <f t="shared" si="4"/>
        <v>52102.03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5014.2</v>
      </c>
      <c r="E28" s="77">
        <f t="shared" si="5"/>
        <v>0</v>
      </c>
      <c r="F28" s="78">
        <f t="shared" si="5"/>
        <v>15539.24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26286.5</v>
      </c>
      <c r="AL28" s="77">
        <f t="shared" si="6"/>
        <v>0</v>
      </c>
      <c r="AM28" s="76">
        <f t="shared" si="6"/>
        <v>36562.79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31300.7</v>
      </c>
      <c r="BW28" s="76">
        <f>BW23+BW24+BW25+BW26+BW27</f>
        <v>0</v>
      </c>
      <c r="BX28" s="94">
        <f>BX23+BX24+BX25+BX26+BX27</f>
        <v>52102.03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>
        <v>0</v>
      </c>
      <c r="E31" s="88">
        <v>0</v>
      </c>
      <c r="F31" s="89">
        <v>0</v>
      </c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5796910.03</v>
      </c>
      <c r="BP45" s="88">
        <v>0</v>
      </c>
      <c r="BQ45" s="100">
        <v>5619295.88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5796910.03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5619295.88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5796910.03</v>
      </c>
      <c r="BP46" s="77">
        <f>BP45</f>
        <v>0</v>
      </c>
      <c r="BQ46" s="94">
        <f>BQ45</f>
        <v>5619295.88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5796910.03</v>
      </c>
      <c r="BW46" s="76">
        <f>BW45</f>
        <v>0</v>
      </c>
      <c r="BX46" s="94">
        <f>BX45</f>
        <v>5619295.88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628331.31</v>
      </c>
      <c r="BS49" s="88">
        <v>0</v>
      </c>
      <c r="BT49" s="100">
        <v>629293.0599999999</v>
      </c>
      <c r="BU49" s="75"/>
      <c r="BV49" s="84">
        <f aca="true" t="shared" si="15" ref="BV49:BX50">D49+G49+J49+M49+P49+S49+V49+Y49+AB49+AE49+AH49+AK49+AN49+AQ49+AT49+AW49+AZ49+BC49+BF49+BI49+BL49+BO49+BR49</f>
        <v>628331.31</v>
      </c>
      <c r="BW49" s="76">
        <f t="shared" si="15"/>
        <v>0</v>
      </c>
      <c r="BX49" s="78">
        <f t="shared" si="15"/>
        <v>629293.0599999999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3935</v>
      </c>
      <c r="BS50" s="88">
        <v>0</v>
      </c>
      <c r="BT50" s="100">
        <v>3690</v>
      </c>
      <c r="BU50" s="75"/>
      <c r="BV50" s="84">
        <f t="shared" si="15"/>
        <v>3935</v>
      </c>
      <c r="BW50" s="76">
        <f t="shared" si="15"/>
        <v>0</v>
      </c>
      <c r="BX50" s="78">
        <f t="shared" si="15"/>
        <v>3690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632266.31</v>
      </c>
      <c r="BS51" s="77">
        <f>BS49+BS50</f>
        <v>0</v>
      </c>
      <c r="BT51" s="76">
        <f>BT49+BT50</f>
        <v>632983.0599999999</v>
      </c>
      <c r="BU51" s="84"/>
      <c r="BV51" s="84">
        <f>BV49+BV50</f>
        <v>632266.31</v>
      </c>
      <c r="BW51" s="76">
        <f>BW49+BW50</f>
        <v>0</v>
      </c>
      <c r="BX51" s="94">
        <f>BX49+BX50</f>
        <v>632983.0599999999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544475.51</v>
      </c>
      <c r="E53" s="85">
        <f t="shared" si="18"/>
        <v>69551.51999999999</v>
      </c>
      <c r="F53" s="85">
        <f t="shared" si="18"/>
        <v>547140.4100000001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6370325.619999998</v>
      </c>
      <c r="AL53" s="85">
        <f t="shared" si="19"/>
        <v>12056.84</v>
      </c>
      <c r="AM53" s="85">
        <f t="shared" si="19"/>
        <v>6355248.6000000015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5798110.03</v>
      </c>
      <c r="BP53" s="85">
        <f t="shared" si="19"/>
        <v>0</v>
      </c>
      <c r="BQ53" s="85">
        <f t="shared" si="19"/>
        <v>5619330.7</v>
      </c>
      <c r="BR53" s="85">
        <f t="shared" si="19"/>
        <v>632266.31</v>
      </c>
      <c r="BS53" s="85">
        <f t="shared" si="19"/>
        <v>0</v>
      </c>
      <c r="BT53" s="85">
        <f t="shared" si="19"/>
        <v>632983.0599999999</v>
      </c>
      <c r="BU53" s="85">
        <f>BU8</f>
        <v>0</v>
      </c>
      <c r="BV53" s="101">
        <f>BV8+BV20+BV28+BV35+BV42+BV46+BV51</f>
        <v>13345177.469999999</v>
      </c>
      <c r="BW53" s="86">
        <f>BW20+BW28+BW35+BW42+BW46+BW51</f>
        <v>81608.36</v>
      </c>
      <c r="BX53" s="86">
        <f>BX20+BX28+BX35+BX42+BX46+BX51</f>
        <v>13154702.770000001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1250334.050000002</v>
      </c>
      <c r="BW54" s="92"/>
      <c r="BX54" s="93">
        <f>IF((Spese_Rendiconto_2016!BX53-Entrate_Rendiconto_2016!E58)&lt;0,Entrate_Rendiconto_2016!E58-Spese_Rendiconto_2016!BX53,0)</f>
        <v>486.2399999983609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2017-04-26T11:16:14Z</dcterms:modified>
  <cp:category/>
  <cp:version/>
  <cp:contentType/>
  <cp:contentStatus/>
</cp:coreProperties>
</file>