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Entrate_Rendiconto_Anno0" sheetId="1" state="hidden" r:id="rId1"/>
    <sheet name="Spese_Bilancio_2020" sheetId="2" r:id="rId2"/>
    <sheet name="Spese_Bilancio_2021" sheetId="3" r:id="rId3"/>
    <sheet name="Spese_Bilancio_2022" sheetId="4" r:id="rId4"/>
    <sheet name="Spese_Rendiconto_Anno0" sheetId="5" state="hidden" r:id="rId5"/>
  </sheets>
  <definedNames>
    <definedName name="_xlnm.Print_Area" localSheetId="0">'Entrate_Rendiconto_Anno0'!$B$1:$E$59</definedName>
    <definedName name="_xlnm.Print_Area" localSheetId="1">'Spese_Bilancio_2020'!$B$1:$BX$53</definedName>
    <definedName name="_xlnm.Print_Area" localSheetId="2">'Spese_Bilancio_2021'!$B$1:$BX$53</definedName>
    <definedName name="_xlnm.Print_Area" localSheetId="3">'Spese_Bilancio_2022'!$B$1:$BX$53</definedName>
    <definedName name="_xlnm.Print_Area" localSheetId="4">'Spese_Rendiconto_Anno0'!$B$1:$BX$54</definedName>
    <definedName name="_xlnm.Print_Titles" localSheetId="1">'Spese_Bilancio_2020'!$B:$C</definedName>
    <definedName name="_xlnm.Print_Titles" localSheetId="2">'Spese_Bilancio_2021'!$B:$C</definedName>
    <definedName name="_xlnm.Print_Titles" localSheetId="3">'Spese_Bilancio_2022'!$B:$C</definedName>
    <definedName name="_xlnm.Print_Titles" localSheetId="4">'Spese_Rendiconto_Anno0'!$B:$C</definedName>
  </definedNames>
  <calcPr fullCalcOnLoad="1"/>
</workbook>
</file>

<file path=xl/sharedStrings.xml><?xml version="1.0" encoding="utf-8"?>
<sst xmlns="http://schemas.openxmlformats.org/spreadsheetml/2006/main" count="666" uniqueCount="151">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</sst>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5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6" t="s">
        <v>66</v>
      </c>
      <c r="C1" s="107"/>
      <c r="D1" s="107"/>
      <c r="E1" s="107"/>
    </row>
    <row r="2" spans="1:76" s="21" customFormat="1" ht="15" customHeight="1">
      <c r="A2" s="105"/>
      <c r="B2" s="107"/>
      <c r="C2" s="107"/>
      <c r="D2" s="107"/>
      <c r="E2" s="10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5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8" t="s">
        <v>64</v>
      </c>
      <c r="C57" s="109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8" t="s">
        <v>65</v>
      </c>
      <c r="C58" s="109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5"/>
      <c r="B59" s="110" t="s">
        <v>145</v>
      </c>
      <c r="C59" s="111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5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tabSelected="1" zoomScalePageLayoutView="0" workbookViewId="0" topLeftCell="B1">
      <selection activeCell="E25" sqref="E25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6" s="21" customFormat="1" ht="19.5" customHeight="1" thickBot="1">
      <c r="A3" s="105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4.5" thickBot="1">
      <c r="B7" s="116"/>
      <c r="C7" s="11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605111.7700000001</v>
      </c>
      <c r="E10" s="89">
        <v>0</v>
      </c>
      <c r="F10" s="90">
        <v>606456.1200000001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1788435.2500000002</v>
      </c>
      <c r="AL10" s="89">
        <v>0</v>
      </c>
      <c r="AM10" s="90">
        <v>1792114.8700000003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2393547.0200000005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2398570.99</v>
      </c>
    </row>
    <row r="11" spans="2:76" ht="15">
      <c r="B11" s="13">
        <v>102</v>
      </c>
      <c r="C11" s="25" t="s">
        <v>92</v>
      </c>
      <c r="D11" s="88">
        <v>40448.54</v>
      </c>
      <c r="E11" s="89">
        <v>0</v>
      </c>
      <c r="F11" s="90">
        <v>40513.36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117441.40999999999</v>
      </c>
      <c r="AL11" s="89">
        <v>0</v>
      </c>
      <c r="AM11" s="90">
        <v>118147.78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157889.94999999998</v>
      </c>
      <c r="BW11" s="77">
        <f t="shared" si="1"/>
        <v>0</v>
      </c>
      <c r="BX11" s="79">
        <f t="shared" si="2"/>
        <v>158661.14</v>
      </c>
    </row>
    <row r="12" spans="2:76" ht="15">
      <c r="B12" s="13">
        <v>103</v>
      </c>
      <c r="C12" s="25" t="s">
        <v>93</v>
      </c>
      <c r="D12" s="88">
        <v>181197</v>
      </c>
      <c r="E12" s="89">
        <v>0</v>
      </c>
      <c r="F12" s="90">
        <v>234498.75999999998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6225296.419999999</v>
      </c>
      <c r="AL12" s="89">
        <v>0</v>
      </c>
      <c r="AM12" s="90">
        <v>8460471.129999999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6406493.419999999</v>
      </c>
      <c r="BW12" s="77">
        <f t="shared" si="1"/>
        <v>0</v>
      </c>
      <c r="BX12" s="79">
        <f t="shared" si="2"/>
        <v>8694969.889999999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>
        <v>350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1246405.23</v>
      </c>
      <c r="AL13" s="89">
        <v>0</v>
      </c>
      <c r="AM13" s="90">
        <v>1519358.1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1246755.23</v>
      </c>
      <c r="BW13" s="77">
        <f t="shared" si="1"/>
        <v>0</v>
      </c>
      <c r="BX13" s="79">
        <f t="shared" si="2"/>
        <v>1519708.1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3000</v>
      </c>
      <c r="BP16" s="89">
        <v>0</v>
      </c>
      <c r="BQ16" s="90">
        <v>8000</v>
      </c>
      <c r="BR16" s="97"/>
      <c r="BS16" s="89"/>
      <c r="BT16" s="101"/>
      <c r="BU16" s="76"/>
      <c r="BV16" s="85">
        <f t="shared" si="0"/>
        <v>3000</v>
      </c>
      <c r="BW16" s="77">
        <f t="shared" si="1"/>
        <v>0</v>
      </c>
      <c r="BX16" s="79">
        <f t="shared" si="2"/>
        <v>8000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152422.69</v>
      </c>
      <c r="AL18" s="89">
        <v>0</v>
      </c>
      <c r="AM18" s="101">
        <v>152422.69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152422.69</v>
      </c>
      <c r="BW18" s="77">
        <f t="shared" si="1"/>
        <v>0</v>
      </c>
      <c r="BX18" s="79">
        <f t="shared" si="2"/>
        <v>152422.69</v>
      </c>
    </row>
    <row r="19" spans="2:76" ht="15">
      <c r="B19" s="13">
        <v>110</v>
      </c>
      <c r="C19" s="25" t="s">
        <v>98</v>
      </c>
      <c r="D19" s="88">
        <v>5151.3</v>
      </c>
      <c r="E19" s="89">
        <v>0</v>
      </c>
      <c r="F19" s="90">
        <v>5151.3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111180.65</v>
      </c>
      <c r="AL19" s="89">
        <v>0</v>
      </c>
      <c r="AM19" s="101">
        <v>113100.65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64509.43</v>
      </c>
      <c r="BJ19" s="89">
        <v>0</v>
      </c>
      <c r="BK19" s="101">
        <v>55020.12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180841.38</v>
      </c>
      <c r="BW19" s="77">
        <f t="shared" si="1"/>
        <v>0</v>
      </c>
      <c r="BX19" s="79">
        <f t="shared" si="2"/>
        <v>173272.07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832258.6100000002</v>
      </c>
      <c r="E20" s="78">
        <f t="shared" si="3"/>
        <v>0</v>
      </c>
      <c r="F20" s="79">
        <f t="shared" si="3"/>
        <v>886969.5400000002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9641181.649999999</v>
      </c>
      <c r="AL20" s="78">
        <f t="shared" si="3"/>
        <v>0</v>
      </c>
      <c r="AM20" s="77">
        <f t="shared" si="3"/>
        <v>12155615.219999999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64509.43</v>
      </c>
      <c r="BJ20" s="78">
        <f t="shared" si="3"/>
        <v>0</v>
      </c>
      <c r="BK20" s="77">
        <f t="shared" si="3"/>
        <v>55020.12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3000</v>
      </c>
      <c r="BP20" s="78">
        <f t="shared" si="3"/>
        <v>0</v>
      </c>
      <c r="BQ20" s="77">
        <f t="shared" si="3"/>
        <v>8000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10540949.690000001</v>
      </c>
      <c r="BW20" s="77">
        <f>BW10+BW11+BW12+BW13+BW14+BW15+BW16+BW17+BW18+BW19</f>
        <v>0</v>
      </c>
      <c r="BX20" s="95">
        <f>BX10+BX11+BX12+BX13+BX14+BX15+BX16+BX17+BX18+BX19</f>
        <v>13105604.879999999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18360</v>
      </c>
      <c r="E24" s="89">
        <v>0</v>
      </c>
      <c r="F24" s="90">
        <v>24590.55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12749</v>
      </c>
      <c r="AL24" s="89">
        <v>0</v>
      </c>
      <c r="AM24" s="101">
        <v>31723.18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31109</v>
      </c>
      <c r="BW24" s="77">
        <f t="shared" si="4"/>
        <v>0</v>
      </c>
      <c r="BX24" s="79">
        <f t="shared" si="4"/>
        <v>56313.729999999996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18360</v>
      </c>
      <c r="E28" s="78">
        <f t="shared" si="5"/>
        <v>0</v>
      </c>
      <c r="F28" s="79">
        <f t="shared" si="5"/>
        <v>24590.55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12749</v>
      </c>
      <c r="AL28" s="78">
        <f t="shared" si="6"/>
        <v>0</v>
      </c>
      <c r="AM28" s="77">
        <f t="shared" si="6"/>
        <v>31723.18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31109</v>
      </c>
      <c r="BW28" s="77">
        <f>BW23+BW24+BW25+BW26+BW27</f>
        <v>0</v>
      </c>
      <c r="BX28" s="95">
        <f>BX23+BX24+BX25+BX26+BX27</f>
        <v>56313.729999999996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>
        <v>7000000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7000000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7000000</v>
      </c>
      <c r="BP46" s="78">
        <f>BP45</f>
        <v>0</v>
      </c>
      <c r="BQ46" s="95">
        <f>BQ45</f>
        <v>7000000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7000000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9926000</v>
      </c>
      <c r="BS49" s="89">
        <v>0</v>
      </c>
      <c r="BT49" s="101">
        <v>9926000</v>
      </c>
      <c r="BU49" s="76"/>
      <c r="BV49" s="85">
        <f aca="true" t="shared" si="15" ref="BV49:BX50">D49+G49+J49+M49+P49+S49+V49+Y49+AB49+AE49+AH49+AK49+AN49+AQ49+AT49+AW49+AZ49+BC49+BF49+BI49+BL49+BO49+BR49</f>
        <v>9926000</v>
      </c>
      <c r="BW49" s="77">
        <f t="shared" si="15"/>
        <v>0</v>
      </c>
      <c r="BX49" s="79">
        <f t="shared" si="15"/>
        <v>9926000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>
        <v>12000</v>
      </c>
      <c r="BU50" s="76"/>
      <c r="BV50" s="85">
        <f t="shared" si="15"/>
        <v>12000</v>
      </c>
      <c r="BW50" s="77">
        <f t="shared" si="15"/>
        <v>0</v>
      </c>
      <c r="BX50" s="79">
        <f t="shared" si="15"/>
        <v>12000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9938000</v>
      </c>
      <c r="BS51" s="78">
        <f>BS49+BS50</f>
        <v>0</v>
      </c>
      <c r="BT51" s="77">
        <f>BT49+BT50</f>
        <v>9938000</v>
      </c>
      <c r="BU51" s="85"/>
      <c r="BV51" s="85">
        <f>BV49+BV50</f>
        <v>9938000</v>
      </c>
      <c r="BW51" s="77">
        <f>BW49+BW50</f>
        <v>0</v>
      </c>
      <c r="BX51" s="95">
        <f>BX49+BX50</f>
        <v>9938000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8" ref="D53:AI53">D20+D28+D35+D42+D46+D51</f>
        <v>850618.6100000002</v>
      </c>
      <c r="E53" s="86">
        <f t="shared" si="18"/>
        <v>0</v>
      </c>
      <c r="F53" s="86">
        <f t="shared" si="18"/>
        <v>911560.0900000002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9653930.649999999</v>
      </c>
      <c r="AL53" s="86">
        <f t="shared" si="19"/>
        <v>0</v>
      </c>
      <c r="AM53" s="86">
        <f t="shared" si="19"/>
        <v>12187338.399999999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64509.43</v>
      </c>
      <c r="BJ53" s="86">
        <f t="shared" si="19"/>
        <v>0</v>
      </c>
      <c r="BK53" s="86">
        <f t="shared" si="19"/>
        <v>55020.12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7003000</v>
      </c>
      <c r="BP53" s="86">
        <f t="shared" si="19"/>
        <v>0</v>
      </c>
      <c r="BQ53" s="86">
        <f t="shared" si="19"/>
        <v>7008000</v>
      </c>
      <c r="BR53" s="86">
        <f t="shared" si="19"/>
        <v>9938000</v>
      </c>
      <c r="BS53" s="86">
        <f t="shared" si="19"/>
        <v>0</v>
      </c>
      <c r="BT53" s="86">
        <f t="shared" si="19"/>
        <v>9938000</v>
      </c>
      <c r="BU53" s="86">
        <f>BU8</f>
        <v>0</v>
      </c>
      <c r="BV53" s="102">
        <f>BV8+BV20+BV28+BV35+BV42+BV46+BV51</f>
        <v>27510058.69</v>
      </c>
      <c r="BW53" s="87">
        <f>BW20+BW28+BW35+BW42+BW46+BW51</f>
        <v>0</v>
      </c>
      <c r="BX53" s="87">
        <f>BX20+BX28+BX35+BX42+BX46+BX51</f>
        <v>30099918.61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6" s="21" customFormat="1" ht="19.5" customHeight="1" thickBot="1">
      <c r="A3" s="105"/>
      <c r="B3" s="104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4.5" thickBot="1">
      <c r="B7" s="116"/>
      <c r="C7" s="11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590833.9500000001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1726487.57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2317321.52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39378.630000000005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112184.89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151563.52000000002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171941.69999999998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3556942.1999999997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3728883.9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837547.06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837897.06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3000</v>
      </c>
      <c r="BP16" s="89">
        <v>0</v>
      </c>
      <c r="BQ16" s="90"/>
      <c r="BR16" s="97"/>
      <c r="BS16" s="89"/>
      <c r="BT16" s="101"/>
      <c r="BU16" s="76"/>
      <c r="BV16" s="85">
        <f t="shared" si="0"/>
        <v>3000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5151.3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109217.01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47509.43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161877.74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807655.5800000001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6342378.73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47509.43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3000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7200543.74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1400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5685.72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7085.72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1400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5685.72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7085.72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3926000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3926000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/>
      <c r="BU50" s="76"/>
      <c r="BV50" s="85">
        <f t="shared" si="9"/>
        <v>12000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3938000</v>
      </c>
      <c r="BS51" s="78">
        <f>BS49+BS50</f>
        <v>0</v>
      </c>
      <c r="BT51" s="77">
        <f>BT49+BT50</f>
        <v>0</v>
      </c>
      <c r="BU51" s="85"/>
      <c r="BV51" s="85">
        <f>BV49+BV50</f>
        <v>3938000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1" ref="D53:BO53">D20+D28+D35+D42+D46+D51</f>
        <v>809055.5800000001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6348064.45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47509.43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7003000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3938000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18145629.46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6" s="21" customFormat="1" ht="19.5" customHeight="1" thickBot="1">
      <c r="A3" s="105"/>
      <c r="B3" s="104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4.5" thickBot="1">
      <c r="B7" s="116"/>
      <c r="C7" s="11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590833.9500000001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1726487.57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2317321.52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39378.630000000005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112174.68999999999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151553.32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158454.09999999998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3473599.5699999994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3632053.6699999995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834822.06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835172.06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3000</v>
      </c>
      <c r="BP16" s="89">
        <v>0</v>
      </c>
      <c r="BQ16" s="90"/>
      <c r="BR16" s="97"/>
      <c r="BS16" s="89"/>
      <c r="BT16" s="101"/>
      <c r="BU16" s="76"/>
      <c r="BV16" s="85">
        <f t="shared" si="0"/>
        <v>3000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5151.3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109217.01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46509.43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160877.74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794167.9800000001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6256300.8999999985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46509.43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3000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7099978.3100000005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1400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5000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6400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1400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6400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2926000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2926000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/>
      <c r="BU50" s="76"/>
      <c r="BV50" s="85">
        <f t="shared" si="9"/>
        <v>12000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2938000</v>
      </c>
      <c r="BS51" s="78">
        <f>BS49+BS50</f>
        <v>0</v>
      </c>
      <c r="BT51" s="77">
        <f>BT49+BT50</f>
        <v>0</v>
      </c>
      <c r="BU51" s="85"/>
      <c r="BV51" s="85">
        <f>BV49+BV50</f>
        <v>2938000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1" ref="D53:BO53">D20+D28+D35+D42+D46+D51</f>
        <v>795567.9800000001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6261300.8999999985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46509.43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7003000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17044378.310000002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7" s="21" customFormat="1" ht="19.5" customHeight="1" thickBot="1">
      <c r="A3" s="105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4.5" thickBot="1">
      <c r="B7" s="116"/>
      <c r="C7" s="117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8" t="s">
        <v>147</v>
      </c>
      <c r="C54" s="139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2020-06-09T06:41:06Z</dcterms:modified>
  <cp:category/>
  <cp:version/>
  <cp:contentType/>
  <cp:contentStatus/>
</cp:coreProperties>
</file>